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F17" i="1"/>
  <c r="F12"/>
  <c r="I29"/>
  <c r="I19"/>
  <c r="F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I12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<sst xmlns="http://schemas.openxmlformats.org/spreadsheetml/2006/main" count="55" uniqueCount="51">
  <si>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</si>
  <si>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</si>
  <si>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</si>
  <si>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</si>
  <si>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</si>
  <si>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</si>
  <si>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</si>
  <si>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</si>
  <si>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</si>
  <si>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</si>
  <si>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</si>
  <si>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</si>
  <si>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</si>
  <si>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</si>
  <si>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</si>
  <si>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</si>
  <si>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</si>
  <si>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</si>
  <si>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</si>
  <si>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</si>
  <si>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</si>
  <si>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</si>
  <si>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</si>
  <si>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</si>
  <si>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</si>
  <si>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</si>
  <si>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</si>
  <si>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</si>
  <si>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</si>
  <si>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</si>
  <si>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</si>
  <si>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</si>
  <si>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</si>
  <si>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</si>
  <si>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</si>
  <si>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</si>
  <si>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</si>
  <si>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</si>
  <si>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</si>
  <si>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</si>
  <si>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</si>
  <si>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</si>
  <si>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</si>
  <si>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</si>
  <si>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</si>
  <si>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січень-квітень  2025-2026 років</t>
  </si>
  <si>
    <t xml:space="preserve">
планові показники 
на січень-квітень 2026 року </t>
  </si>
  <si>
    <t>Фактичні надходження 
за січень-квітень 2026 року</t>
  </si>
  <si>
    <t xml:space="preserve">Cпівставлення  фактичних надходжень за  січень-квітень 2026 року з уточненими плановими показниками </t>
  </si>
  <si>
    <t>Фактичні надходження 
за січень-квітень 2025 року</t>
  </si>
  <si>
    <t>Cпівставлення фактичних надходжень за  січень-квітень 2026 року 
з фактичними надходженнями за  січень-квітень 2025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</si>
</sst>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27" activePane="bottomRight" state="frozen"/>
      <selection pane="topRight" activeCell="C1" sqref="C1"/>
      <selection pane="bottomLeft" activeCell="A9" sqref="A9"/>
      <selection pane="bottomRight" activeCell="G37" sqref="G37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59" t="s">
        <v>45</v>
      </c>
      <c r="B4" s="59"/>
      <c r="C4" s="59"/>
      <c r="D4" s="59"/>
      <c r="E4" s="59"/>
      <c r="F4" s="59"/>
      <c r="G4" s="59"/>
      <c r="H4" s="59"/>
      <c r="I4" s="59"/>
    </row>
    <row r="5" spans="1:9" s="1" customFormat="1" ht="27.6">
      <c r="A5" s="60" t="s">
        <v>0</v>
      </c>
      <c r="B5" s="60"/>
      <c r="C5" s="60"/>
      <c r="D5" s="60"/>
      <c r="E5" s="60"/>
      <c r="F5" s="60"/>
      <c r="G5" s="60"/>
      <c r="H5" s="60"/>
      <c r="I5" s="60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1" t="s">
        <v>1</v>
      </c>
      <c r="B7" s="62" t="s">
        <v>2</v>
      </c>
      <c r="C7" s="65" t="s">
        <v>46</v>
      </c>
      <c r="D7" s="63" t="s">
        <v>47</v>
      </c>
      <c r="E7" s="64" t="s">
        <v>48</v>
      </c>
      <c r="F7" s="64"/>
      <c r="G7" s="63" t="s">
        <v>49</v>
      </c>
      <c r="H7" s="64" t="s">
        <v>50</v>
      </c>
      <c r="I7" s="64"/>
    </row>
    <row r="8" spans="1:9" ht="23.25" customHeight="1">
      <c r="A8" s="61"/>
      <c r="B8" s="62"/>
      <c r="C8" s="65"/>
      <c r="D8" s="63"/>
      <c r="E8" s="8" t="s">
        <v>3</v>
      </c>
      <c r="F8" s="8" t="s">
        <v>4</v>
      </c>
      <c r="G8" s="63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4" t="s">
        <v>13</v>
      </c>
      <c r="B10" s="55"/>
      <c r="C10" s="55"/>
      <c r="D10" s="55"/>
      <c r="E10" s="55"/>
      <c r="F10" s="55"/>
      <c r="G10" s="55"/>
      <c r="H10" s="55"/>
      <c r="I10" s="55"/>
    </row>
    <row r="11" spans="1:9" s="15" customFormat="1" ht="25.2" customHeight="1">
      <c r="A11" s="12" t="s">
        <v>14</v>
      </c>
      <c r="B11" s="13">
        <v>11010000</v>
      </c>
      <c r="C11" s="14">
        <v>201900</v>
      </c>
      <c r="D11" s="14">
        <v>200413.9</v>
      </c>
      <c r="E11" s="43">
        <f>D11-C11</f>
        <v>-1486.1000000000058</v>
      </c>
      <c r="F11" s="14">
        <f>D11*100/C11</f>
        <v>99.263942545814757</v>
      </c>
      <c r="G11" s="14">
        <v>189017.1</v>
      </c>
      <c r="H11" s="41">
        <f>D11-G11</f>
        <v>11396.799999999988</v>
      </c>
      <c r="I11" s="14">
        <f t="shared" ref="I11:I14" si="0">D11/G11*100</f>
        <v>106.02950738319443</v>
      </c>
    </row>
    <row r="12" spans="1:9" s="15" customFormat="1" ht="27" customHeight="1">
      <c r="A12" s="12" t="s">
        <v>15</v>
      </c>
      <c r="B12" s="13">
        <v>11020200</v>
      </c>
      <c r="C12" s="40">
        <v>2200</v>
      </c>
      <c r="D12" s="14">
        <v>453.8</v>
      </c>
      <c r="E12" s="43">
        <f t="shared" ref="E12:E25" si="1">D12-C12</f>
        <v>-1746.2</v>
      </c>
      <c r="F12" s="14">
        <f>D12*100/C12</f>
        <v>20.627272727272729</v>
      </c>
      <c r="G12" s="14">
        <v>2402.6999999999998</v>
      </c>
      <c r="H12" s="42">
        <f t="shared" ref="H12:H24" si="2">D12-G12</f>
        <v>-1948.8999999999999</v>
      </c>
      <c r="I12" s="14">
        <f t="shared" si="0"/>
        <v>18.887085362300745</v>
      </c>
    </row>
    <row r="13" spans="1:9" s="15" customFormat="1" ht="21">
      <c r="A13" s="12" t="s">
        <v>37</v>
      </c>
      <c r="B13" s="13">
        <v>14000000</v>
      </c>
      <c r="C13" s="40">
        <v>16715</v>
      </c>
      <c r="D13" s="40">
        <v>15972</v>
      </c>
      <c r="E13" s="43">
        <f t="shared" si="1"/>
        <v>-743</v>
      </c>
      <c r="F13" s="14">
        <f t="shared" ref="F13:F25" si="3">D13*100/C13</f>
        <v>95.554890816631769</v>
      </c>
      <c r="G13" s="40">
        <v>15796.2</v>
      </c>
      <c r="H13" s="41">
        <f t="shared" si="2"/>
        <v>175.79999999999927</v>
      </c>
      <c r="I13" s="14">
        <f t="shared" si="0"/>
        <v>101.11292589356933</v>
      </c>
    </row>
    <row r="14" spans="1:9" s="15" customFormat="1" ht="21">
      <c r="A14" s="12" t="s">
        <v>41</v>
      </c>
      <c r="B14" s="13">
        <v>18010000</v>
      </c>
      <c r="C14" s="40">
        <f>C15+C16+C17</f>
        <v>15557.3</v>
      </c>
      <c r="D14" s="40">
        <f t="shared" ref="D14" si="4">D15+D16+D17</f>
        <v>12564</v>
      </c>
      <c r="E14" s="43">
        <f t="shared" si="1"/>
        <v>-2993.2999999999993</v>
      </c>
      <c r="F14" s="14">
        <f t="shared" si="3"/>
        <v>80.759514825837385</v>
      </c>
      <c r="G14" s="40">
        <f>G15+G16+G17</f>
        <v>17012.8</v>
      </c>
      <c r="H14" s="41">
        <f t="shared" si="2"/>
        <v>-4448.7999999999993</v>
      </c>
      <c r="I14" s="14">
        <f t="shared" si="0"/>
        <v>73.850277438164213</v>
      </c>
    </row>
    <row r="15" spans="1:9" s="15" customFormat="1" ht="43.8" customHeight="1">
      <c r="A15" s="26" t="s">
        <v>16</v>
      </c>
      <c r="B15" s="44" t="s">
        <v>38</v>
      </c>
      <c r="C15" s="45">
        <v>189</v>
      </c>
      <c r="D15" s="27">
        <v>977.8</v>
      </c>
      <c r="E15" s="52">
        <f t="shared" si="1"/>
        <v>788.8</v>
      </c>
      <c r="F15" s="53">
        <f t="shared" si="3"/>
        <v>517.35449735449731</v>
      </c>
      <c r="G15" s="27">
        <v>450.1</v>
      </c>
      <c r="H15" s="46">
        <f t="shared" si="2"/>
        <v>527.69999999999993</v>
      </c>
      <c r="I15" s="27">
        <f t="shared" ref="I15" si="5">D15/G15*100</f>
        <v>217.24061319706732</v>
      </c>
    </row>
    <row r="16" spans="1:9" s="15" customFormat="1" ht="42.6" customHeight="1">
      <c r="A16" s="26" t="s">
        <v>17</v>
      </c>
      <c r="B16" s="44" t="s">
        <v>39</v>
      </c>
      <c r="C16" s="45">
        <v>15362</v>
      </c>
      <c r="D16" s="27">
        <v>11523</v>
      </c>
      <c r="E16" s="52">
        <f t="shared" si="1"/>
        <v>-3839</v>
      </c>
      <c r="F16" s="53">
        <f t="shared" si="3"/>
        <v>75.009764353599792</v>
      </c>
      <c r="G16" s="27">
        <v>16548.8</v>
      </c>
      <c r="H16" s="46">
        <f t="shared" si="2"/>
        <v>-5025.7999999999993</v>
      </c>
      <c r="I16" s="27">
        <f>D16/G16*100</f>
        <v>69.630426375326309</v>
      </c>
    </row>
    <row r="17" spans="1:9" s="15" customFormat="1" ht="38.4">
      <c r="A17" s="26" t="s">
        <v>18</v>
      </c>
      <c r="B17" s="44" t="s">
        <v>40</v>
      </c>
      <c r="C17" s="45">
        <v>6.3</v>
      </c>
      <c r="D17" s="27">
        <v>63.2</v>
      </c>
      <c r="E17" s="52">
        <f t="shared" si="1"/>
        <v>56.900000000000006</v>
      </c>
      <c r="F17" s="53">
        <f t="shared" si="3"/>
        <v>1003.1746031746032</v>
      </c>
      <c r="G17" s="27">
        <v>13.9</v>
      </c>
      <c r="H17" s="46">
        <f t="shared" si="2"/>
        <v>49.300000000000004</v>
      </c>
      <c r="I17" s="27">
        <f t="shared" ref="I17:I19" si="6">D17/G17*100</f>
        <v>454.67625899280574</v>
      </c>
    </row>
    <row r="18" spans="1:9" s="15" customFormat="1" ht="21">
      <c r="A18" s="12" t="s">
        <v>19</v>
      </c>
      <c r="B18" s="13">
        <v>18050000</v>
      </c>
      <c r="C18" s="39">
        <v>41400</v>
      </c>
      <c r="D18" s="14">
        <v>46201.9</v>
      </c>
      <c r="E18" s="43">
        <f t="shared" si="1"/>
        <v>4801.9000000000015</v>
      </c>
      <c r="F18" s="14">
        <f t="shared" si="3"/>
        <v>111.5987922705314</v>
      </c>
      <c r="G18" s="14">
        <v>41128.1</v>
      </c>
      <c r="H18" s="41">
        <f t="shared" si="2"/>
        <v>5073.8000000000029</v>
      </c>
      <c r="I18" s="14">
        <f t="shared" si="6"/>
        <v>112.33657766830952</v>
      </c>
    </row>
    <row r="19" spans="1:9" s="15" customFormat="1" ht="42" customHeight="1">
      <c r="A19" s="12" t="s">
        <v>20</v>
      </c>
      <c r="B19" s="13">
        <v>21010300</v>
      </c>
      <c r="C19" s="40">
        <v>200</v>
      </c>
      <c r="D19" s="14">
        <v>33.200000000000003</v>
      </c>
      <c r="E19" s="43">
        <f t="shared" si="1"/>
        <v>-166.8</v>
      </c>
      <c r="F19" s="14">
        <f t="shared" si="3"/>
        <v>16.600000000000001</v>
      </c>
      <c r="G19" s="14">
        <v>78</v>
      </c>
      <c r="H19" s="41">
        <f t="shared" si="2"/>
        <v>-44.8</v>
      </c>
      <c r="I19" s="14">
        <f t="shared" si="6"/>
        <v>42.564102564102569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0</v>
      </c>
      <c r="H20" s="41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39">
        <v>463</v>
      </c>
      <c r="D21" s="14">
        <v>292.60000000000002</v>
      </c>
      <c r="E21" s="43">
        <f t="shared" si="1"/>
        <v>-170.39999999999998</v>
      </c>
      <c r="F21" s="14">
        <f t="shared" si="3"/>
        <v>63.196544276457892</v>
      </c>
      <c r="G21" s="14">
        <v>928.3</v>
      </c>
      <c r="H21" s="41">
        <f t="shared" si="2"/>
        <v>-635.69999999999993</v>
      </c>
      <c r="I21" s="14">
        <f t="shared" ref="I21:I22" si="7">D21/G21*100</f>
        <v>31.519982764192616</v>
      </c>
    </row>
    <row r="22" spans="1:9" s="15" customFormat="1" ht="24.6" customHeight="1">
      <c r="A22" s="12" t="s">
        <v>22</v>
      </c>
      <c r="B22" s="16">
        <v>22010000</v>
      </c>
      <c r="C22" s="39">
        <v>283</v>
      </c>
      <c r="D22" s="14">
        <v>479.2</v>
      </c>
      <c r="E22" s="43">
        <f t="shared" si="1"/>
        <v>196.2</v>
      </c>
      <c r="F22" s="14">
        <f t="shared" si="3"/>
        <v>169.32862190812722</v>
      </c>
      <c r="G22" s="14">
        <v>653.5</v>
      </c>
      <c r="H22" s="41">
        <f t="shared" si="2"/>
        <v>-174.3</v>
      </c>
      <c r="I22" s="14">
        <f t="shared" si="7"/>
        <v>73.328232593726085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22.2</v>
      </c>
      <c r="E23" s="43">
        <f t="shared" si="1"/>
        <v>22.2</v>
      </c>
      <c r="F23" s="14"/>
      <c r="G23" s="14">
        <v>5.8</v>
      </c>
      <c r="H23" s="41">
        <f t="shared" si="2"/>
        <v>16.399999999999999</v>
      </c>
      <c r="I23" s="14">
        <f>D23/G23*100</f>
        <v>382.75862068965517</v>
      </c>
    </row>
    <row r="24" spans="1:9" s="15" customFormat="1" ht="21">
      <c r="A24" s="12" t="s">
        <v>24</v>
      </c>
      <c r="B24" s="13">
        <v>22090000</v>
      </c>
      <c r="C24" s="39">
        <v>39.299999999999997</v>
      </c>
      <c r="D24" s="14">
        <v>39</v>
      </c>
      <c r="E24" s="43">
        <f t="shared" si="1"/>
        <v>-0.29999999999999716</v>
      </c>
      <c r="F24" s="14">
        <f t="shared" si="3"/>
        <v>99.236641221374057</v>
      </c>
      <c r="G24" s="14">
        <v>32.200000000000003</v>
      </c>
      <c r="H24" s="41">
        <f t="shared" si="2"/>
        <v>6.7999999999999972</v>
      </c>
      <c r="I24" s="14">
        <f>D24/G24*100</f>
        <v>121.11801242236024</v>
      </c>
    </row>
    <row r="25" spans="1:9" s="15" customFormat="1" ht="21">
      <c r="A25" s="12" t="s">
        <v>21</v>
      </c>
      <c r="B25" s="13">
        <v>24060000</v>
      </c>
      <c r="C25" s="39">
        <v>780</v>
      </c>
      <c r="D25" s="14">
        <v>1071.7</v>
      </c>
      <c r="E25" s="43">
        <f t="shared" si="1"/>
        <v>291.70000000000005</v>
      </c>
      <c r="F25" s="14">
        <f t="shared" si="3"/>
        <v>137.39743589743588</v>
      </c>
      <c r="G25" s="14">
        <v>670.3</v>
      </c>
      <c r="H25" s="41">
        <f t="shared" ref="H25" si="8">D25-G25</f>
        <v>401.40000000000009</v>
      </c>
      <c r="I25" s="14">
        <f t="shared" ref="I25:I26" si="9">D25/G25*100</f>
        <v>159.88363419364467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279537.59999999998</v>
      </c>
      <c r="D26" s="19">
        <f t="shared" ref="D26" si="10">D25+D24+D23+D22+D21+D19+D18+D14+D13+D12+D11</f>
        <v>277543.5</v>
      </c>
      <c r="E26" s="47">
        <f>D26-C26</f>
        <v>-1994.0999999999767</v>
      </c>
      <c r="F26" s="19">
        <f>D26*100/C26</f>
        <v>99.286643371052776</v>
      </c>
      <c r="G26" s="19">
        <f>G25+G24+G23+G22+G21+G19+G18+G14+G13+G12+G11+G20</f>
        <v>267725</v>
      </c>
      <c r="H26" s="47">
        <f t="shared" ref="H26" si="11">H25+H24+H23+H22+H21+H19+H18+H14+H13+H12+H11</f>
        <v>9818.4999999999909</v>
      </c>
      <c r="I26" s="50">
        <f t="shared" si="9"/>
        <v>103.66738257540386</v>
      </c>
    </row>
    <row r="27" spans="1:9" ht="18.600000000000001">
      <c r="A27" s="56" t="s">
        <v>26</v>
      </c>
      <c r="B27" s="57"/>
      <c r="C27" s="57"/>
      <c r="D27" s="57"/>
      <c r="E27" s="57"/>
      <c r="F27" s="57"/>
      <c r="G27" s="57"/>
      <c r="H27" s="57"/>
      <c r="I27" s="57"/>
    </row>
    <row r="28" spans="1:9" ht="21">
      <c r="A28" s="21" t="s">
        <v>27</v>
      </c>
      <c r="B28" s="22"/>
      <c r="C28" s="23">
        <f>C29+C30+C31+C32</f>
        <v>371.9</v>
      </c>
      <c r="D28" s="23">
        <f>D29+D30+D31+D32</f>
        <v>3223.3</v>
      </c>
      <c r="E28" s="49">
        <f>D28-C28</f>
        <v>2851.4</v>
      </c>
      <c r="F28" s="23">
        <f>D28*100/C28</f>
        <v>866.71148158107019</v>
      </c>
      <c r="G28" s="23">
        <f>G29+G30+G31+G32</f>
        <v>12079</v>
      </c>
      <c r="H28" s="49">
        <f>D28-G28</f>
        <v>-8855.7000000000007</v>
      </c>
      <c r="I28" s="23">
        <f>D28/G28*100</f>
        <v>26.685156055964899</v>
      </c>
    </row>
    <row r="29" spans="1:9" ht="21">
      <c r="A29" s="12" t="s">
        <v>28</v>
      </c>
      <c r="B29" s="13">
        <v>19010000</v>
      </c>
      <c r="C29" s="24">
        <v>40</v>
      </c>
      <c r="D29" s="48">
        <v>34.9</v>
      </c>
      <c r="E29" s="48">
        <f>D29-C29</f>
        <v>-5.1000000000000014</v>
      </c>
      <c r="F29" s="43">
        <f>D29*100/C29</f>
        <v>87.25</v>
      </c>
      <c r="G29" s="48">
        <v>46.8</v>
      </c>
      <c r="H29" s="48">
        <f t="shared" ref="H29:H37" si="12">D29-G29</f>
        <v>-11.899999999999999</v>
      </c>
      <c r="I29" s="48">
        <f>D29*100/G29</f>
        <v>74.572649572649581</v>
      </c>
    </row>
    <row r="30" spans="1:9" ht="21">
      <c r="A30" s="25" t="s">
        <v>21</v>
      </c>
      <c r="B30" s="13">
        <v>24060000</v>
      </c>
      <c r="C30" s="24">
        <v>3</v>
      </c>
      <c r="D30" s="24">
        <v>0.4</v>
      </c>
      <c r="E30" s="48">
        <f t="shared" ref="E30:E32" si="13">D30-C30</f>
        <v>-2.6</v>
      </c>
      <c r="F30" s="14"/>
      <c r="G30" s="24">
        <v>0</v>
      </c>
      <c r="H30" s="48">
        <f t="shared" si="12"/>
        <v>0.4</v>
      </c>
      <c r="I30" s="24"/>
    </row>
    <row r="31" spans="1:9" ht="23.4" customHeight="1">
      <c r="A31" s="12" t="s">
        <v>29</v>
      </c>
      <c r="B31" s="13" t="s">
        <v>30</v>
      </c>
      <c r="C31" s="14">
        <v>328.9</v>
      </c>
      <c r="D31" s="14">
        <v>3188</v>
      </c>
      <c r="E31" s="48">
        <f t="shared" si="13"/>
        <v>2859.1</v>
      </c>
      <c r="F31" s="14">
        <f t="shared" ref="F31" si="14">D31*100/C31</f>
        <v>969.2915779872302</v>
      </c>
      <c r="G31" s="14">
        <v>12032.2</v>
      </c>
      <c r="H31" s="43">
        <f t="shared" si="12"/>
        <v>-8844.2000000000007</v>
      </c>
      <c r="I31" s="14">
        <f t="shared" ref="I31:I37" si="15">D31/G31*100</f>
        <v>26.495570219909908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3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0.1</v>
      </c>
      <c r="E33" s="23">
        <f>D33-C33</f>
        <v>0.1</v>
      </c>
      <c r="F33" s="23"/>
      <c r="G33" s="23">
        <f>G34+G35</f>
        <v>0</v>
      </c>
      <c r="H33" s="49">
        <f t="shared" si="12"/>
        <v>0.1</v>
      </c>
      <c r="I33" s="14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0.1</v>
      </c>
      <c r="E34" s="24">
        <f t="shared" ref="E34:E35" si="16">D34-C34</f>
        <v>0.1</v>
      </c>
      <c r="F34" s="24"/>
      <c r="G34" s="24">
        <v>0</v>
      </c>
      <c r="H34" s="48">
        <f t="shared" si="12"/>
        <v>0.1</v>
      </c>
      <c r="I34" s="1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14"/>
    </row>
    <row r="36" spans="1:9" ht="28.2" customHeight="1">
      <c r="A36" s="17" t="s">
        <v>35</v>
      </c>
      <c r="B36" s="28">
        <v>90010100</v>
      </c>
      <c r="C36" s="19">
        <f>C28+C33</f>
        <v>371.9</v>
      </c>
      <c r="D36" s="19">
        <f>D28+D33</f>
        <v>3223.4</v>
      </c>
      <c r="E36" s="19">
        <f>D36-C36</f>
        <v>2851.5</v>
      </c>
      <c r="F36" s="19">
        <f>D36*100/C36</f>
        <v>866.73837052971237</v>
      </c>
      <c r="G36" s="19">
        <f>G28+G33</f>
        <v>12079</v>
      </c>
      <c r="H36" s="47">
        <f t="shared" si="12"/>
        <v>-8855.6</v>
      </c>
      <c r="I36" s="19">
        <f t="shared" si="15"/>
        <v>26.685983939067803</v>
      </c>
    </row>
    <row r="37" spans="1:9" ht="21">
      <c r="A37" s="17" t="s">
        <v>36</v>
      </c>
      <c r="B37" s="29"/>
      <c r="C37" s="19">
        <f>C26+C36</f>
        <v>279909.5</v>
      </c>
      <c r="D37" s="19">
        <f>D26+D36</f>
        <v>280766.90000000002</v>
      </c>
      <c r="E37" s="47">
        <f>D37-C37</f>
        <v>857.40000000002328</v>
      </c>
      <c r="F37" s="19">
        <f>D37*100/C37</f>
        <v>100.3063132905457</v>
      </c>
      <c r="G37" s="19">
        <f>G26+G36</f>
        <v>279804</v>
      </c>
      <c r="H37" s="47">
        <f t="shared" si="12"/>
        <v>962.90000000002328</v>
      </c>
      <c r="I37" s="19">
        <f t="shared" si="15"/>
        <v>100.34413375076841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58"/>
      <c r="B39" s="58"/>
      <c r="C39" s="58"/>
      <c r="D39" s="58"/>
      <c r="E39" s="58"/>
      <c r="F39" s="58"/>
      <c r="G39" s="58"/>
      <c r="H39" s="58"/>
      <c r="I39" s="58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2024-03-04T11:55:30Z</cp:lastPrinted>
  <dcterms:created xsi:type="dcterms:W3CDTF">2020-04-09T07:27:14Z</dcterms:created>
  <dcterms:modified xsi:type="dcterms:W3CDTF">2026-05-04T05:53:49Z</dcterms:modified>
</cp:coreProperties>
</file>